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对比表" sheetId="12" r:id="rId1"/>
  </sheets>
  <definedNames>
    <definedName name="_xlnm._FilterDatabase" localSheetId="0" hidden="1">对比表!$A$1:$L$16</definedName>
    <definedName name="_xlnm.Print_Area" localSheetId="0">对比表!$A$1:$L$17</definedName>
    <definedName name="_xlnm.Print_Titles" localSheetId="0">对比表!$1:$4</definedName>
    <definedName name="d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<sst xmlns="http://schemas.openxmlformats.org/spreadsheetml/2006/main" count="55" uniqueCount="41">
  <si>
    <t>专业分包工程量清单</t>
  </si>
  <si>
    <t>工程名称：横琴科学城（三期）标段一主体结构工程项目-复垦复绿工程</t>
  </si>
  <si>
    <t>序号</t>
  </si>
  <si>
    <t>项目名称</t>
  </si>
  <si>
    <t>项目特征描述</t>
  </si>
  <si>
    <t>甲供材</t>
  </si>
  <si>
    <t>计算规则</t>
  </si>
  <si>
    <t>计量
单位</t>
  </si>
  <si>
    <t>工程量</t>
  </si>
  <si>
    <t>投标上限价</t>
  </si>
  <si>
    <t>投标报价</t>
  </si>
  <si>
    <t>备注</t>
  </si>
  <si>
    <t>不含税单价</t>
  </si>
  <si>
    <t>合价</t>
  </si>
  <si>
    <t>一</t>
  </si>
  <si>
    <t>直接费</t>
  </si>
  <si>
    <t>种植土回填方</t>
  </si>
  <si>
    <t>1、种植土质要求：PH5.5-7.5的土壤，疏松，不含建筑垃圾及生活垃圾。
2、回填厚度:30cm
3、其他：综合考虑按相关施工规范及工程量清单计价说明的一切有关费用</t>
  </si>
  <si>
    <t>/</t>
  </si>
  <si>
    <t>以实际收方为准</t>
  </si>
  <si>
    <t>m3</t>
  </si>
  <si>
    <t>边坡破除</t>
  </si>
  <si>
    <t>1、机械破除边坡混凝土面层100厚
2、碎渣场内转运
3、其他：综合考虑按相关施工规范及工程量清单计价说明的一切有关费用</t>
  </si>
  <si>
    <t>铺种草皮</t>
  </si>
  <si>
    <t>1、铺草皮，台湾草
2、规格：30*30cm/卷，件铺式
3、养护期:暂定6个月，包成活
4、其他：综合考虑按图纸及施工要求</t>
  </si>
  <si>
    <t>m2</t>
  </si>
  <si>
    <t>栽植苗木</t>
  </si>
  <si>
    <t>1、栽植灌木 芭乐，50~60cm
2、灌木苗 苗高×冠径 60cm×55cm
3、养护期:暂定6个月，包成活
4、其他：综合考虑按图纸及施工要求</t>
  </si>
  <si>
    <t>株</t>
  </si>
  <si>
    <t>复垦复绿验收报告编制服务费</t>
  </si>
  <si>
    <t>1、复垦复绿验收报告编制服务费
2、满足《土地复垦条例》以及政府部门开展土地复垦验收要求</t>
  </si>
  <si>
    <t>项</t>
  </si>
  <si>
    <t>二</t>
  </si>
  <si>
    <t>施工管理费及利润</t>
  </si>
  <si>
    <t>施工管理费包括但不限于：
1、工人住宿费、伙食费、水电费、交通及交通安全、宿舍管理、垃圾费等一切相关费用；
2、管理人员工资、社保、保险、住宿费、伙食费、水电费、交通及福利等全部相关费用；
3、现场机械保管费用；
4、包含完成本合同全部工作内容的的一切有关管理费用。</t>
  </si>
  <si>
    <t>（直接费）*费率</t>
  </si>
  <si>
    <t>不含税金额合计</t>
  </si>
  <si>
    <t>税金</t>
  </si>
  <si>
    <t>含税金额合计</t>
  </si>
  <si>
    <t>价格说明：
1、包含项目勘测、复垦方案设计与预算编制费，竣工验收资料编制、工程复验费、验收所需的专家评审费、商务费用等；
2、边坡破除，如有钢筋网等废铁，则由成交人自行处理，按-1000元/吨，残值扣减。</t>
  </si>
  <si>
    <t>供应商（盖章）：
法定代表或授权代表（签章）：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</si>
</sst>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9">
    <font>
      <sz val="10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宋体"/>
      <charset val="134"/>
    </font>
    <font>
      <sz val="11"/>
      <color rgb="FFFF0000"/>
      <name val="宋体"/>
      <charset val="134"/>
    </font>
    <font>
      <sz val="11"/>
      <color indexed="8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0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43" fontId="7" fillId="0" borderId="0" applyFont="0" applyFill="0" applyBorder="0" applyAlignment="0" applyProtection="0">
      <alignment vertical="center"/>
    </xf>
    <xf numFmtId="0" fontId="26" fillId="0" borderId="0"/>
  </cellStyleXfs>
  <cellXfs count="40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177" fontId="4" fillId="0" borderId="0" xfId="0" applyNumberFormat="1" applyFont="1" applyFill="1" applyAlignment="1">
      <alignment vertical="center"/>
    </xf>
    <xf numFmtId="0" fontId="5" fillId="0" borderId="0" xfId="0" applyNumberFormat="1" applyFont="1" applyFill="1" applyAlignment="1" applyProtection="1">
      <alignment horizontal="center" vertical="center" wrapText="1"/>
    </xf>
    <xf numFmtId="176" fontId="5" fillId="0" borderId="0" xfId="0" applyNumberFormat="1" applyFont="1" applyFill="1" applyAlignment="1" applyProtection="1">
      <alignment horizontal="center" vertical="center" wrapText="1"/>
    </xf>
    <xf numFmtId="177" fontId="5" fillId="0" borderId="0" xfId="0" applyNumberFormat="1" applyFont="1" applyFill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176" fontId="1" fillId="0" borderId="3" xfId="0" applyNumberFormat="1" applyFont="1" applyFill="1" applyBorder="1" applyAlignment="1" applyProtection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  <xf numFmtId="177" fontId="1" fillId="0" borderId="2" xfId="53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 applyProtection="1">
      <alignment horizontal="center" vertical="center" wrapText="1"/>
    </xf>
    <xf numFmtId="176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52" applyFont="1" applyFill="1" applyBorder="1" applyAlignment="1">
      <alignment horizontal="left" vertical="center" wrapText="1"/>
    </xf>
    <xf numFmtId="0" fontId="1" fillId="0" borderId="2" xfId="52" applyFont="1" applyFill="1" applyBorder="1" applyAlignment="1">
      <alignment horizontal="center" vertical="center" wrapText="1"/>
    </xf>
    <xf numFmtId="176" fontId="1" fillId="0" borderId="8" xfId="0" applyNumberFormat="1" applyFont="1" applyFill="1" applyBorder="1" applyAlignment="1">
      <alignment horizontal="center" vertical="center" wrapText="1" shrinkToFit="1"/>
    </xf>
    <xf numFmtId="176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/>
    </xf>
    <xf numFmtId="176" fontId="1" fillId="0" borderId="2" xfId="0" applyNumberFormat="1" applyFont="1" applyFill="1" applyBorder="1" applyAlignment="1">
      <alignment horizontal="center" vertical="center" wrapText="1" shrinkToFit="1"/>
    </xf>
    <xf numFmtId="9" fontId="1" fillId="0" borderId="2" xfId="3" applyNumberFormat="1" applyFont="1" applyFill="1" applyBorder="1" applyAlignment="1" applyProtection="1">
      <alignment horizontal="center" vertical="center" wrapText="1"/>
    </xf>
    <xf numFmtId="177" fontId="6" fillId="0" borderId="2" xfId="53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 applyProtection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10" fontId="1" fillId="0" borderId="2" xfId="3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4" xfId="51"/>
    <cellStyle name="常规 4 17 3" xfId="52"/>
    <cellStyle name="常规_清单报价基本报表" xfId="53"/>
    <cellStyle name="千位分隔 2" xfId="54"/>
    <cellStyle name="常规 3" xfId="55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Label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12700</xdr:rowOff>
        </xdr:from>
        <xdr:to>
          <xdr:col>0</xdr:col>
          <xdr:colOff>12700</xdr:colOff>
          <xdr:row>0</xdr:row>
          <xdr:rowOff>25400</xdr:rowOff>
        </xdr:to>
        <xdr:sp>
          <xdr:nvSpPr>
            <xdr:cNvPr id="1025" name="kzj_hastlb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12700"/>
              <a:ext cx="12700" cy="12700"/>
            </a:xfrm>
            <a:prstGeom prst="rect">
              <a:avLst/>
            </a:prstGeom>
          </xdr:spPr>
          <xdr:txBody>
            <a:bodyPr anchor="t" upright="1"/>
            <a:p>
              <a:pPr algn="l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"false"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XED20"/>
  <sheetViews>
    <sheetView tabSelected="1" view="pageBreakPreview" zoomScale="70" zoomScaleNormal="100" workbookViewId="0">
      <pane xSplit="7" ySplit="4" topLeftCell="H5" activePane="bottomRight" state="frozen"/>
      <selection/>
      <selection pane="topRight"/>
      <selection pane="bottomLeft"/>
      <selection pane="bottomRight" activeCell="C12" sqref="C12"/>
    </sheetView>
  </sheetViews>
  <sheetFormatPr defaultColWidth="10.1142857142857" defaultRowHeight="12"/>
  <cols>
    <col min="1" max="1" width="6.79047619047619" style="6" customWidth="1"/>
    <col min="2" max="2" width="12.8857142857143" style="7" customWidth="1"/>
    <col min="3" max="3" width="54.8857142857143" style="8" customWidth="1"/>
    <col min="4" max="4" width="7.39047619047619" style="6" customWidth="1"/>
    <col min="5" max="5" width="11.9238095238095" style="7" customWidth="1"/>
    <col min="6" max="6" width="7.11428571428571" style="9" customWidth="1"/>
    <col min="7" max="7" width="11.0761904761905" style="10" customWidth="1"/>
    <col min="8" max="8" width="15.1142857142857" style="10" customWidth="1"/>
    <col min="9" max="11" width="20.4095238095238" style="10" customWidth="1"/>
    <col min="12" max="12" width="16.7809523809524" style="11" customWidth="1"/>
    <col min="13" max="221" width="10.1142857142857" style="8"/>
    <col min="222" max="222" width="5.33333333333333" style="8" customWidth="1"/>
    <col min="223" max="223" width="21.552380952381" style="8" customWidth="1"/>
    <col min="224" max="224" width="21.447619047619" style="8" customWidth="1"/>
    <col min="225" max="225" width="5.44761904761905" style="8" customWidth="1"/>
    <col min="226" max="226" width="13.8857142857143" style="8" customWidth="1"/>
    <col min="227" max="227" width="14" style="8" customWidth="1"/>
    <col min="228" max="16384" width="10.1142857142857" style="8"/>
  </cols>
  <sheetData>
    <row r="1" ht="35.1" customHeight="1" spans="1:1024 1025:16358">
      <c r="A1" s="12" t="s">
        <v>0</v>
      </c>
      <c r="B1" s="12"/>
      <c r="C1" s="12"/>
      <c r="D1" s="12"/>
      <c r="E1" s="12"/>
      <c r="F1" s="12"/>
      <c r="G1" s="13"/>
      <c r="H1" s="13"/>
      <c r="I1" s="13"/>
      <c r="J1" s="13"/>
      <c r="K1" s="13"/>
      <c r="L1" s="14"/>
    </row>
    <row r="2" s="1" customFormat="1" ht="24.9" customHeight="1" spans="1:1024 1025:16358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</row>
    <row r="3" s="2" customFormat="1" ht="40" customHeight="1" spans="1:1024 1025:16358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7" t="s">
        <v>8</v>
      </c>
      <c r="H3" s="18" t="s">
        <v>9</v>
      </c>
      <c r="I3" s="19"/>
      <c r="J3" s="18" t="s">
        <v>10</v>
      </c>
      <c r="K3" s="19"/>
      <c r="L3" s="20" t="s">
        <v>11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</row>
    <row r="4" s="2" customFormat="1" ht="32" customHeight="1" spans="1:1024 1025:16358">
      <c r="A4" s="16"/>
      <c r="B4" s="16"/>
      <c r="C4" s="16"/>
      <c r="D4" s="16"/>
      <c r="E4" s="16"/>
      <c r="F4" s="16"/>
      <c r="G4" s="21"/>
      <c r="H4" s="17" t="s">
        <v>12</v>
      </c>
      <c r="I4" s="17" t="s">
        <v>13</v>
      </c>
      <c r="J4" s="17" t="s">
        <v>12</v>
      </c>
      <c r="K4" s="17" t="s">
        <v>13</v>
      </c>
      <c r="L4" s="20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</row>
    <row r="5" s="2" customFormat="1" ht="32" customHeight="1" spans="1:1024 1025:16358">
      <c r="A5" s="16" t="s">
        <v>14</v>
      </c>
      <c r="B5" s="16" t="s">
        <v>15</v>
      </c>
      <c r="C5" s="16"/>
      <c r="D5" s="16"/>
      <c r="E5" s="16"/>
      <c r="F5" s="16"/>
      <c r="G5" s="22"/>
      <c r="H5" s="22"/>
      <c r="I5" s="22">
        <f>SUM(I6:I10)</f>
        <v>981198.964</v>
      </c>
      <c r="J5" s="22"/>
      <c r="K5" s="22">
        <f>SUM(K6:K10)</f>
        <v>0</v>
      </c>
      <c r="L5" s="20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</row>
    <row r="6" s="3" customFormat="1" ht="77" customHeight="1" spans="1:1024 1025:16358">
      <c r="A6" s="23">
        <v>1</v>
      </c>
      <c r="B6" s="24" t="s">
        <v>16</v>
      </c>
      <c r="C6" s="25" t="s">
        <v>17</v>
      </c>
      <c r="D6" s="26" t="s">
        <v>18</v>
      </c>
      <c r="E6" s="26" t="s">
        <v>19</v>
      </c>
      <c r="F6" s="24" t="s">
        <v>20</v>
      </c>
      <c r="G6" s="27">
        <v>4817.1</v>
      </c>
      <c r="H6" s="28">
        <v>56.84</v>
      </c>
      <c r="I6" s="28">
        <f t="shared" ref="I6:I10" si="0">+H6*G6</f>
        <v>273803.964</v>
      </c>
      <c r="J6" s="28"/>
      <c r="K6" s="28">
        <f>+J6*G6</f>
        <v>0</v>
      </c>
      <c r="L6" s="20"/>
    </row>
    <row r="7" s="3" customFormat="1" ht="67" customHeight="1" spans="1:1024 1025:16358">
      <c r="A7" s="23">
        <v>2</v>
      </c>
      <c r="B7" s="24" t="s">
        <v>21</v>
      </c>
      <c r="C7" s="25" t="s">
        <v>22</v>
      </c>
      <c r="D7" s="26" t="s">
        <v>18</v>
      </c>
      <c r="E7" s="26" t="s">
        <v>19</v>
      </c>
      <c r="F7" s="24" t="s">
        <v>20</v>
      </c>
      <c r="G7" s="27">
        <v>1278.2</v>
      </c>
      <c r="H7" s="28">
        <v>225</v>
      </c>
      <c r="I7" s="28">
        <f t="shared" si="0"/>
        <v>287595</v>
      </c>
      <c r="J7" s="28"/>
      <c r="K7" s="28">
        <f>+J7*G7</f>
        <v>0</v>
      </c>
      <c r="L7" s="20"/>
    </row>
    <row r="8" s="3" customFormat="1" ht="67" customHeight="1" spans="1:1024 1025:16358">
      <c r="A8" s="23">
        <v>3</v>
      </c>
      <c r="B8" s="24" t="s">
        <v>23</v>
      </c>
      <c r="C8" s="25" t="s">
        <v>24</v>
      </c>
      <c r="D8" s="26" t="s">
        <v>18</v>
      </c>
      <c r="E8" s="26" t="s">
        <v>19</v>
      </c>
      <c r="F8" s="24" t="s">
        <v>25</v>
      </c>
      <c r="G8" s="27">
        <v>14000</v>
      </c>
      <c r="H8" s="28">
        <v>21</v>
      </c>
      <c r="I8" s="28">
        <f t="shared" si="0"/>
        <v>294000</v>
      </c>
      <c r="J8" s="28"/>
      <c r="K8" s="28">
        <f>+J8*G8</f>
        <v>0</v>
      </c>
      <c r="L8" s="20"/>
    </row>
    <row r="9" s="3" customFormat="1" ht="67" customHeight="1" spans="1:1024 1025:16358">
      <c r="A9" s="23">
        <v>4</v>
      </c>
      <c r="B9" s="24" t="s">
        <v>26</v>
      </c>
      <c r="C9" s="25" t="s">
        <v>27</v>
      </c>
      <c r="D9" s="26" t="s">
        <v>18</v>
      </c>
      <c r="E9" s="26" t="s">
        <v>19</v>
      </c>
      <c r="F9" s="24" t="s">
        <v>28</v>
      </c>
      <c r="G9" s="27">
        <v>3000</v>
      </c>
      <c r="H9" s="28">
        <v>28.6</v>
      </c>
      <c r="I9" s="28">
        <f t="shared" si="0"/>
        <v>85800</v>
      </c>
      <c r="J9" s="28"/>
      <c r="K9" s="28">
        <f>+J9*G9</f>
        <v>0</v>
      </c>
      <c r="L9" s="20"/>
    </row>
    <row r="10" s="3" customFormat="1" ht="58" customHeight="1" spans="1:1024 1025:16358">
      <c r="A10" s="23">
        <v>5</v>
      </c>
      <c r="B10" s="24" t="s">
        <v>29</v>
      </c>
      <c r="C10" s="25" t="s">
        <v>30</v>
      </c>
      <c r="D10" s="26" t="s">
        <v>18</v>
      </c>
      <c r="E10" s="26" t="s">
        <v>19</v>
      </c>
      <c r="F10" s="24" t="s">
        <v>31</v>
      </c>
      <c r="G10" s="27">
        <v>1</v>
      </c>
      <c r="H10" s="28">
        <v>40000</v>
      </c>
      <c r="I10" s="28">
        <f t="shared" si="0"/>
        <v>40000</v>
      </c>
      <c r="J10" s="28"/>
      <c r="K10" s="28">
        <f>+J10*G10</f>
        <v>0</v>
      </c>
      <c r="L10" s="20"/>
    </row>
    <row r="11" s="3" customFormat="1" ht="32" customHeight="1" spans="1:1024 1025:16358">
      <c r="A11" s="16" t="s">
        <v>32</v>
      </c>
      <c r="B11" s="29" t="s">
        <v>33</v>
      </c>
      <c r="C11" s="16"/>
      <c r="D11" s="16"/>
      <c r="E11" s="16"/>
      <c r="F11" s="16"/>
      <c r="G11" s="22"/>
      <c r="H11" s="22"/>
      <c r="I11" s="22">
        <f>I12</f>
        <v>98119.8964</v>
      </c>
      <c r="J11" s="22"/>
      <c r="K11" s="22">
        <f>K12</f>
        <v>0</v>
      </c>
      <c r="L11" s="20"/>
    </row>
    <row r="12" s="3" customFormat="1" ht="113" customHeight="1" spans="1:1024 1025:16358">
      <c r="A12" s="23">
        <v>1</v>
      </c>
      <c r="B12" s="24" t="s">
        <v>33</v>
      </c>
      <c r="C12" s="25" t="s">
        <v>34</v>
      </c>
      <c r="D12" s="26" t="s">
        <v>18</v>
      </c>
      <c r="E12" s="26" t="s">
        <v>35</v>
      </c>
      <c r="F12" s="24" t="s">
        <v>31</v>
      </c>
      <c r="G12" s="30">
        <v>1</v>
      </c>
      <c r="H12" s="31">
        <v>0.1</v>
      </c>
      <c r="I12" s="28">
        <f>G12*H12*I5</f>
        <v>98119.8964</v>
      </c>
      <c r="J12" s="28"/>
      <c r="K12" s="28">
        <f>G12*J12*K5</f>
        <v>0</v>
      </c>
      <c r="L12" s="32"/>
    </row>
    <row r="13" s="4" customFormat="1" ht="31" customHeight="1" spans="1:1024 1025:16358">
      <c r="A13" s="33" t="s">
        <v>36</v>
      </c>
      <c r="B13" s="33"/>
      <c r="C13" s="33"/>
      <c r="D13" s="33"/>
      <c r="E13" s="33"/>
      <c r="F13" s="33"/>
      <c r="G13" s="28"/>
      <c r="H13" s="34"/>
      <c r="I13" s="34">
        <f>I5+I11</f>
        <v>1079318.8604</v>
      </c>
      <c r="J13" s="34"/>
      <c r="K13" s="34"/>
      <c r="L13" s="35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</row>
    <row r="14" s="4" customFormat="1" ht="31" customHeight="1" spans="1:1024 1025:16358">
      <c r="A14" s="33" t="s">
        <v>37</v>
      </c>
      <c r="B14" s="33"/>
      <c r="C14" s="33"/>
      <c r="D14" s="33"/>
      <c r="E14" s="33"/>
      <c r="F14" s="33"/>
      <c r="G14" s="28"/>
      <c r="H14" s="31">
        <v>0.09</v>
      </c>
      <c r="I14" s="34">
        <f>I13*H14</f>
        <v>97138.697436</v>
      </c>
      <c r="J14" s="34"/>
      <c r="K14" s="34"/>
      <c r="L14" s="35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</row>
    <row r="15" s="4" customFormat="1" ht="31" customHeight="1" spans="1:1024 1025:16358">
      <c r="A15" s="33" t="s">
        <v>38</v>
      </c>
      <c r="B15" s="33"/>
      <c r="C15" s="33"/>
      <c r="D15" s="33"/>
      <c r="E15" s="33"/>
      <c r="F15" s="33"/>
      <c r="G15" s="28"/>
      <c r="H15" s="28"/>
      <c r="I15" s="34">
        <f>I14+I13</f>
        <v>1176457.557836</v>
      </c>
      <c r="J15" s="34"/>
      <c r="K15" s="34"/>
      <c r="L15" s="35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</row>
    <row r="16" s="5" customFormat="1" ht="56" customHeight="1" spans="1:1024 1025:16358">
      <c r="A16" s="36" t="s">
        <v>39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ht="62" customHeight="1" spans="1:12">
      <c r="A17" s="38" t="s">
        <v>40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</row>
    <row r="18" ht="122" customHeight="1"/>
    <row r="19" ht="122" customHeight="1"/>
    <row r="20" ht="122" customHeight="1"/>
  </sheetData>
  <mergeCells count="17">
    <mergeCell ref="A1:L1"/>
    <mergeCell ref="A2:L2"/>
    <mergeCell ref="H3:I3"/>
    <mergeCell ref="J3:K3"/>
    <mergeCell ref="A13:F13"/>
    <mergeCell ref="A14:F14"/>
    <mergeCell ref="A15:F15"/>
    <mergeCell ref="A16:L16"/>
    <mergeCell ref="A17:L17"/>
    <mergeCell ref="A3:A4"/>
    <mergeCell ref="B3:B4"/>
    <mergeCell ref="C3:C4"/>
    <mergeCell ref="D3:D4"/>
    <mergeCell ref="E3:E4"/>
    <mergeCell ref="F3:F4"/>
    <mergeCell ref="G3:G4"/>
    <mergeCell ref="L3:L4"/>
  </mergeCells>
  <printOptions horizontalCentered="1"/>
  <pageMargins left="0.161111111111111" right="0.161111111111111" top="0.2125" bottom="0.2125" header="0.5" footer="0"/>
  <pageSetup paperSize="8" scale="78" orientation="portrait" horizontalDpi="600" verticalDpi="600"/>
  <headerFooter>
    <oddFooter>&amp;C第 &amp;P 页，共 &amp;N 页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kzj_hastlb" r:id="rId3">
              <controlPr defaultSize="0">
                <anchor moveWithCells="1" sizeWithCells="1">
                  <from>
                    <xdr:col>0</xdr:col>
                    <xdr:colOff>0</xdr:colOff>
                    <xdr:row>0</xdr:row>
                    <xdr:rowOff>12700</xdr:rowOff>
                  </from>
                  <to>
                    <xdr:col>0</xdr:col>
                    <xdr:colOff>12700</xdr:colOff>
                    <xdr:row>0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对比表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linshihui</dc:creator>
  <cp:lastModifiedBy>Double</cp:lastModifiedBy>
  <dcterms:created xsi:type="dcterms:W3CDTF">2021-12-12T07:16:00Z</dcterms:created>
  <cp:lastPrinted>2022-06-20T02:52:00Z</cp:lastPrinted>
  <dcterms:modified xsi:type="dcterms:W3CDTF">2026-07-23T05:09:59Z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7A7F5FD8128348F095F560029C8CAA50_13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